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65" activeTab="0"/>
  </bookViews>
  <sheets>
    <sheet name="G-Jugend" sheetId="1" r:id="rId1"/>
  </sheets>
  <definedNames>
    <definedName name="_xlnm.Print_Area" localSheetId="0">'G-Jugend'!#REF!</definedName>
  </definedNames>
  <calcPr fullCalcOnLoad="1"/>
</workbook>
</file>

<file path=xl/sharedStrings.xml><?xml version="1.0" encoding="utf-8"?>
<sst xmlns="http://schemas.openxmlformats.org/spreadsheetml/2006/main" count="154" uniqueCount="46">
  <si>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</si>
  <si>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</si>
  <si>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</si>
  <si>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</si>
  <si>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</si>
  <si>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</si>
  <si>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</si>
  <si>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</si>
  <si>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</si>
  <si>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</si>
  <si>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</si>
  <si>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</si>
  <si>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</si>
  <si>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</si>
  <si>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</si>
  <si>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</si>
  <si>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</si>
  <si>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</si>
  <si>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</si>
  <si>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</si>
  <si>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</si>
  <si>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</si>
  <si>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</si>
  <si>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Punkte</t>
  </si>
  <si>
    <t>x</t>
  </si>
  <si>
    <t>SW Röllinghausen</t>
  </si>
  <si>
    <t>5.</t>
  </si>
  <si>
    <t>Feld</t>
  </si>
  <si>
    <t>6.</t>
  </si>
  <si>
    <t>SW Röllinghausen I</t>
  </si>
  <si>
    <t>SW Röllinghausen II</t>
  </si>
  <si>
    <r>
      <t>SPIELEFEST für - G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</si>
  <si>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II. Spielplan</t>
  </si>
  <si>
    <t>SW Meckinghoven</t>
  </si>
  <si>
    <t>TuS Henrichenburg</t>
  </si>
  <si>
    <t>Teutonia SuS Waltrop</t>
  </si>
  <si>
    <t>SV Langendreer 04</t>
  </si>
  <si>
    <t>SV Brackel 06</t>
  </si>
  <si>
    <t>Titania Erkenschwick</t>
  </si>
  <si>
    <t>SuS Polsum</t>
  </si>
  <si>
    <t>SV Sodingen</t>
  </si>
  <si>
    <t>FC Neuruhrort</t>
  </si>
  <si>
    <t>Sonntag</t>
  </si>
  <si>
    <t>in der Günter-Hörster-Sporthalle, Markomannenstraße 16 in 45665 Recklinghausen</t>
  </si>
  <si>
    <t>Genehmigungsnummer: G19165</t>
  </si>
  <si>
    <t>SF Hamborn 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</si>
</sst>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readingOrder="2"/>
    </xf>
    <xf numFmtId="176" fontId="14" fillId="0" borderId="0" xfId="0" applyNumberFormat="1" applyFont="1" applyFill="1" applyBorder="1" applyAlignment="1">
      <alignment horizontal="center" vertical="justify" readingOrder="1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16" xfId="0" applyFont="1" applyBorder="1" applyAlignment="1">
      <alignment horizontal="center"/>
    </xf>
    <xf numFmtId="0" fontId="7" fillId="33" borderId="12" xfId="0" applyFont="1" applyFill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76200</xdr:colOff>
      <xdr:row>1</xdr:row>
      <xdr:rowOff>114300</xdr:rowOff>
    </xdr:from>
    <xdr:to>
      <xdr:col>53</xdr:col>
      <xdr:colOff>9525</xdr:colOff>
      <xdr:row>6</xdr:row>
      <xdr:rowOff>9525</xdr:rowOff>
    </xdr:to>
    <xdr:pic>
      <xdr:nvPicPr>
        <xdr:cNvPr id="1" name="Grafik 5" descr="http://www.bsg-roe.de/Embleme/embl_sw-ro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09550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BT56"/>
  <sheetViews>
    <sheetView showGridLines="0" tabSelected="1" zoomScale="112" zoomScaleNormal="112" zoomScalePageLayoutView="0" workbookViewId="0" topLeftCell="A1">
      <selection activeCell="CK18" sqref="CK18"/>
    </sheetView>
  </sheetViews>
  <sheetFormatPr defaultColWidth="1.7109375" defaultRowHeight="12.75"/>
  <cols>
    <col min="1" max="1" width="1.28515625" style="0" customWidth="1"/>
    <col min="2" max="30" width="1.7109375" style="0" customWidth="1"/>
    <col min="31" max="31" width="2.00390625" style="0" customWidth="1"/>
    <col min="32" max="56" width="1.7109375" style="0" customWidth="1"/>
    <col min="57" max="57" width="2.7109375" style="9" bestFit="1" customWidth="1"/>
    <col min="58" max="58" width="2.8515625" style="9" hidden="1" customWidth="1"/>
    <col min="59" max="59" width="2.140625" style="9" hidden="1" customWidth="1"/>
    <col min="60" max="60" width="2.8515625" style="9" hidden="1" customWidth="1"/>
    <col min="61" max="72" width="1.7109375" style="9" hidden="1" customWidth="1"/>
  </cols>
  <sheetData>
    <row r="1" ht="7.5" customHeight="1"/>
    <row r="2" spans="1:55" ht="33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1:72" s="11" customFormat="1" ht="6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s="11" customFormat="1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s="2" customFormat="1" ht="24.75" customHeight="1">
      <c r="A5" s="41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43:72" s="2" customFormat="1" ht="9.75" customHeight="1"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2:72" s="2" customFormat="1" ht="15.75">
      <c r="L7" s="3" t="s">
        <v>0</v>
      </c>
      <c r="M7" s="42" t="s">
        <v>42</v>
      </c>
      <c r="N7" s="43"/>
      <c r="O7" s="43"/>
      <c r="P7" s="43"/>
      <c r="Q7" s="43"/>
      <c r="R7" s="43"/>
      <c r="S7" s="43"/>
      <c r="T7" s="43"/>
      <c r="U7" s="2" t="s">
        <v>1</v>
      </c>
      <c r="Y7" s="44">
        <v>43485</v>
      </c>
      <c r="Z7" s="44"/>
      <c r="AA7" s="44"/>
      <c r="AB7" s="44"/>
      <c r="AC7" s="44"/>
      <c r="AD7" s="44"/>
      <c r="AE7" s="44"/>
      <c r="AF7" s="44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43:72" s="2" customFormat="1" ht="3" customHeight="1"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</row>
    <row r="9" spans="2:72" s="2" customFormat="1" ht="15">
      <c r="B9" s="79" t="s">
        <v>43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80"/>
      <c r="AO9" s="80"/>
      <c r="AP9" s="80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</row>
    <row r="10" spans="2:72" s="32" customFormat="1" ht="9.75" customHeigh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7:72" s="2" customFormat="1" ht="15.75">
      <c r="G11" s="6" t="s">
        <v>2</v>
      </c>
      <c r="H11" s="52">
        <v>0.3541666666666667</v>
      </c>
      <c r="I11" s="52"/>
      <c r="J11" s="52"/>
      <c r="K11" s="52"/>
      <c r="L11" s="52"/>
      <c r="M11" s="7" t="s">
        <v>3</v>
      </c>
      <c r="T11" s="6" t="s">
        <v>4</v>
      </c>
      <c r="U11" s="53">
        <v>1</v>
      </c>
      <c r="V11" s="53"/>
      <c r="W11" s="15" t="s">
        <v>24</v>
      </c>
      <c r="X11" s="54">
        <v>0.005555555555555556</v>
      </c>
      <c r="Y11" s="54"/>
      <c r="Z11" s="54"/>
      <c r="AA11" s="54"/>
      <c r="AB11" s="54"/>
      <c r="AC11" s="7" t="s">
        <v>5</v>
      </c>
      <c r="AK11" s="6" t="s">
        <v>6</v>
      </c>
      <c r="AL11" s="54">
        <v>0.001388888888888889</v>
      </c>
      <c r="AM11" s="54"/>
      <c r="AN11" s="54"/>
      <c r="AO11" s="54"/>
      <c r="AP11" s="54"/>
      <c r="AQ11" s="7" t="s">
        <v>5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</row>
    <row r="12" ht="9" customHeight="1"/>
    <row r="13" ht="6" customHeight="1"/>
    <row r="14" spans="2:55" ht="12.75">
      <c r="B14" s="1" t="s">
        <v>7</v>
      </c>
      <c r="AE14" s="47" t="s">
        <v>44</v>
      </c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</row>
    <row r="15" ht="4.5" customHeight="1" thickBot="1"/>
    <row r="16" spans="2:55" ht="16.5" thickBot="1">
      <c r="B16" s="49" t="s">
        <v>12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E16" s="49" t="s">
        <v>13</v>
      </c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1"/>
    </row>
    <row r="17" spans="2:55" ht="15">
      <c r="B17" s="55" t="s">
        <v>8</v>
      </c>
      <c r="C17" s="56"/>
      <c r="D17" s="57" t="s">
        <v>29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9"/>
      <c r="Z17" s="60"/>
      <c r="AE17" s="55" t="s">
        <v>8</v>
      </c>
      <c r="AF17" s="56"/>
      <c r="AG17" s="58" t="s">
        <v>30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9"/>
      <c r="BC17" s="60"/>
    </row>
    <row r="18" spans="2:55" ht="15">
      <c r="B18" s="55" t="s">
        <v>9</v>
      </c>
      <c r="C18" s="56"/>
      <c r="D18" s="61" t="s">
        <v>33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59"/>
      <c r="Z18" s="60"/>
      <c r="AE18" s="55" t="s">
        <v>9</v>
      </c>
      <c r="AF18" s="56"/>
      <c r="AG18" s="58" t="s">
        <v>38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9"/>
      <c r="BC18" s="60"/>
    </row>
    <row r="19" spans="2:55" ht="15">
      <c r="B19" s="55" t="s">
        <v>10</v>
      </c>
      <c r="C19" s="56"/>
      <c r="D19" s="58" t="s">
        <v>34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9"/>
      <c r="Z19" s="60"/>
      <c r="AE19" s="55" t="s">
        <v>10</v>
      </c>
      <c r="AF19" s="56"/>
      <c r="AG19" s="62" t="s">
        <v>39</v>
      </c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59"/>
      <c r="BC19" s="60"/>
    </row>
    <row r="20" spans="2:55" ht="15">
      <c r="B20" s="66" t="s">
        <v>11</v>
      </c>
      <c r="C20" s="56"/>
      <c r="D20" s="58" t="s">
        <v>35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34"/>
      <c r="Z20" s="35"/>
      <c r="AE20" s="66" t="s">
        <v>11</v>
      </c>
      <c r="AF20" s="56"/>
      <c r="AG20" s="58" t="s">
        <v>40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34"/>
      <c r="BC20" s="35"/>
    </row>
    <row r="21" spans="2:55" ht="15">
      <c r="B21" s="66" t="s">
        <v>26</v>
      </c>
      <c r="C21" s="56"/>
      <c r="D21" s="58" t="s">
        <v>36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34"/>
      <c r="Z21" s="35"/>
      <c r="AE21" s="66" t="s">
        <v>26</v>
      </c>
      <c r="AF21" s="56"/>
      <c r="AG21" s="58" t="s">
        <v>41</v>
      </c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34"/>
      <c r="BC21" s="35"/>
    </row>
    <row r="22" spans="2:55" ht="15.75" thickBot="1">
      <c r="B22" s="70" t="s">
        <v>28</v>
      </c>
      <c r="C22" s="71"/>
      <c r="D22" s="64" t="s">
        <v>37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8"/>
      <c r="Z22" s="69"/>
      <c r="AE22" s="70" t="s">
        <v>28</v>
      </c>
      <c r="AF22" s="71"/>
      <c r="AG22" s="64" t="s">
        <v>45</v>
      </c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8"/>
      <c r="BC22" s="69"/>
    </row>
    <row r="23" ht="6" customHeight="1"/>
    <row r="24" spans="2:14" ht="12.75">
      <c r="B24" s="1" t="s">
        <v>32</v>
      </c>
      <c r="N24" s="14"/>
    </row>
    <row r="25" ht="6" customHeight="1"/>
    <row r="26" spans="2:72" s="4" customFormat="1" ht="16.5" customHeight="1">
      <c r="B26" s="72" t="s">
        <v>14</v>
      </c>
      <c r="C26" s="72"/>
      <c r="D26" s="72" t="s">
        <v>15</v>
      </c>
      <c r="E26" s="72"/>
      <c r="F26" s="72"/>
      <c r="G26" s="72" t="s">
        <v>27</v>
      </c>
      <c r="H26" s="72"/>
      <c r="I26" s="72"/>
      <c r="J26" s="72" t="s">
        <v>17</v>
      </c>
      <c r="K26" s="72"/>
      <c r="L26" s="72"/>
      <c r="M26" s="72"/>
      <c r="N26" s="72"/>
      <c r="O26" s="72" t="s">
        <v>18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 t="s">
        <v>21</v>
      </c>
      <c r="AX26" s="72"/>
      <c r="AY26" s="72"/>
      <c r="AZ26" s="72"/>
      <c r="BA26" s="72"/>
      <c r="BB26" s="67"/>
      <c r="BC26" s="67"/>
      <c r="BE26" s="17"/>
      <c r="BF26" s="19" t="s">
        <v>23</v>
      </c>
      <c r="BG26" s="20"/>
      <c r="BH26" s="20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</row>
    <row r="27" spans="2:72" s="5" customFormat="1" ht="15.75" customHeight="1">
      <c r="B27" s="75">
        <v>1</v>
      </c>
      <c r="C27" s="75"/>
      <c r="D27" s="75" t="s">
        <v>16</v>
      </c>
      <c r="E27" s="75"/>
      <c r="F27" s="75"/>
      <c r="G27" s="75">
        <v>1</v>
      </c>
      <c r="H27" s="75"/>
      <c r="I27" s="75"/>
      <c r="J27" s="76">
        <v>0.3541666666666667</v>
      </c>
      <c r="K27" s="76"/>
      <c r="L27" s="76"/>
      <c r="M27" s="76"/>
      <c r="N27" s="76"/>
      <c r="O27" s="74" t="str">
        <f>D17</f>
        <v>SW Röllinghausen I</v>
      </c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36" t="s">
        <v>20</v>
      </c>
      <c r="AF27" s="74" t="str">
        <f>D18</f>
        <v>SW Meckinghoven</v>
      </c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3"/>
      <c r="AX27" s="73"/>
      <c r="AY27" s="36" t="s">
        <v>19</v>
      </c>
      <c r="AZ27" s="73"/>
      <c r="BA27" s="73"/>
      <c r="BB27" s="73"/>
      <c r="BC27" s="73"/>
      <c r="BE27" s="18"/>
      <c r="BF27" s="21" t="s">
        <v>19</v>
      </c>
      <c r="BG27" s="18" t="str">
        <f>IF(ISBLANK(AJ27),"0",IF(AJ27&gt;AG27,3,IF(AJ27=AG27,1,0)))</f>
        <v>0</v>
      </c>
      <c r="BH27" s="22" t="str">
        <f>IF(ISBLANK(AZ27),"0",IF(AZ27&gt;AW27,3,IF(AZ27=AW27,1,0)))</f>
        <v>0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</row>
    <row r="28" spans="2:72" s="4" customFormat="1" ht="15.75" customHeight="1">
      <c r="B28" s="75">
        <v>2</v>
      </c>
      <c r="C28" s="75"/>
      <c r="D28" s="77" t="s">
        <v>16</v>
      </c>
      <c r="E28" s="75"/>
      <c r="F28" s="75"/>
      <c r="G28" s="75">
        <v>1</v>
      </c>
      <c r="H28" s="75"/>
      <c r="I28" s="75"/>
      <c r="J28" s="76">
        <v>0.3611111111111111</v>
      </c>
      <c r="K28" s="76"/>
      <c r="L28" s="76"/>
      <c r="M28" s="76"/>
      <c r="N28" s="76"/>
      <c r="O28" s="74" t="str">
        <f>D19</f>
        <v>TuS Henrichenburg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36" t="s">
        <v>20</v>
      </c>
      <c r="AF28" s="74" t="str">
        <f>D20</f>
        <v>Teutonia SuS Waltrop</v>
      </c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3"/>
      <c r="AX28" s="73"/>
      <c r="AY28" s="36" t="s">
        <v>19</v>
      </c>
      <c r="AZ28" s="73"/>
      <c r="BA28" s="73"/>
      <c r="BB28" s="73"/>
      <c r="BC28" s="73"/>
      <c r="BE28" s="18"/>
      <c r="BF28" s="8" t="s">
        <v>19</v>
      </c>
      <c r="BG28" s="18" t="str">
        <f>IF(ISBLANK(AJ28),"0",IF(AJ28&gt;AG28,3,IF(AJ28=AG28,1,0)))</f>
        <v>0</v>
      </c>
      <c r="BH28" s="22" t="str">
        <f aca="true" t="shared" si="0" ref="BH28:BH36">IF(ISBLANK(AZ28),"0",IF(AZ28&gt;AW28,3,IF(AZ28=AW28,1,0)))</f>
        <v>0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</row>
    <row r="29" spans="2:72" s="4" customFormat="1" ht="15.75" customHeight="1">
      <c r="B29" s="75">
        <v>3</v>
      </c>
      <c r="C29" s="75"/>
      <c r="D29" s="77" t="s">
        <v>22</v>
      </c>
      <c r="E29" s="75"/>
      <c r="F29" s="75"/>
      <c r="G29" s="75">
        <v>1</v>
      </c>
      <c r="H29" s="75"/>
      <c r="I29" s="75"/>
      <c r="J29" s="76">
        <v>0.3680555555555556</v>
      </c>
      <c r="K29" s="76"/>
      <c r="L29" s="76"/>
      <c r="M29" s="76"/>
      <c r="N29" s="76"/>
      <c r="O29" s="74" t="str">
        <f>AG17</f>
        <v>SW Röllinghausen II</v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36" t="s">
        <v>20</v>
      </c>
      <c r="AF29" s="74" t="str">
        <f>AG18</f>
        <v>Titania Erkenschwick</v>
      </c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3"/>
      <c r="AX29" s="73"/>
      <c r="AY29" s="36" t="s">
        <v>19</v>
      </c>
      <c r="AZ29" s="73"/>
      <c r="BA29" s="73"/>
      <c r="BB29" s="73"/>
      <c r="BC29" s="73"/>
      <c r="BE29" s="18"/>
      <c r="BF29" s="22" t="str">
        <f aca="true" t="shared" si="1" ref="BF29:BF36">IF(ISBLANK(AW29),"0",IF(AW29&gt;AZ29,3,IF(AW29=AZ29,1,0)))</f>
        <v>0</v>
      </c>
      <c r="BG29" s="22" t="s">
        <v>19</v>
      </c>
      <c r="BH29" s="22" t="str">
        <f t="shared" si="0"/>
        <v>0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</row>
    <row r="30" spans="2:72" s="4" customFormat="1" ht="15.75" customHeight="1">
      <c r="B30" s="75">
        <v>4</v>
      </c>
      <c r="C30" s="75"/>
      <c r="D30" s="77" t="s">
        <v>22</v>
      </c>
      <c r="E30" s="75"/>
      <c r="F30" s="75"/>
      <c r="G30" s="75">
        <v>1</v>
      </c>
      <c r="H30" s="75"/>
      <c r="I30" s="75"/>
      <c r="J30" s="76">
        <v>0.375</v>
      </c>
      <c r="K30" s="76"/>
      <c r="L30" s="76"/>
      <c r="M30" s="76"/>
      <c r="N30" s="76"/>
      <c r="O30" s="74" t="str">
        <f>AG19</f>
        <v>SuS Polsum</v>
      </c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36" t="s">
        <v>20</v>
      </c>
      <c r="AF30" s="74" t="str">
        <f>AG20</f>
        <v>SV Sodingen</v>
      </c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3"/>
      <c r="AX30" s="73"/>
      <c r="AY30" s="36" t="s">
        <v>19</v>
      </c>
      <c r="AZ30" s="73"/>
      <c r="BA30" s="73"/>
      <c r="BB30" s="73"/>
      <c r="BC30" s="73"/>
      <c r="BE30" s="18"/>
      <c r="BF30" s="22" t="str">
        <f t="shared" si="1"/>
        <v>0</v>
      </c>
      <c r="BG30" s="22" t="s">
        <v>19</v>
      </c>
      <c r="BH30" s="22" t="str">
        <f t="shared" si="0"/>
        <v>0</v>
      </c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</row>
    <row r="31" spans="2:72" s="4" customFormat="1" ht="15.75" customHeight="1">
      <c r="B31" s="75">
        <v>5</v>
      </c>
      <c r="C31" s="75"/>
      <c r="D31" s="75" t="s">
        <v>16</v>
      </c>
      <c r="E31" s="75"/>
      <c r="F31" s="75"/>
      <c r="G31" s="75">
        <v>1</v>
      </c>
      <c r="H31" s="75"/>
      <c r="I31" s="75"/>
      <c r="J31" s="76">
        <v>0.3819444444444444</v>
      </c>
      <c r="K31" s="76"/>
      <c r="L31" s="76"/>
      <c r="M31" s="76"/>
      <c r="N31" s="76"/>
      <c r="O31" s="74" t="str">
        <f>D19</f>
        <v>TuS Henrichenburg</v>
      </c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36" t="s">
        <v>20</v>
      </c>
      <c r="AF31" s="74" t="str">
        <f>D21</f>
        <v>SV Langendreer 04</v>
      </c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3"/>
      <c r="AX31" s="73"/>
      <c r="AY31" s="36" t="s">
        <v>19</v>
      </c>
      <c r="AZ31" s="73"/>
      <c r="BA31" s="73"/>
      <c r="BB31" s="73"/>
      <c r="BC31" s="73"/>
      <c r="BD31" s="13"/>
      <c r="BE31" s="18"/>
      <c r="BF31" s="22" t="str">
        <f t="shared" si="1"/>
        <v>0</v>
      </c>
      <c r="BG31" s="22" t="s">
        <v>19</v>
      </c>
      <c r="BH31" s="22" t="str">
        <f t="shared" si="0"/>
        <v>0</v>
      </c>
      <c r="BI31" s="17"/>
      <c r="BJ31" s="17"/>
      <c r="BK31" s="23"/>
      <c r="BL31" s="23"/>
      <c r="BM31" s="24" t="str">
        <f>$D$22</f>
        <v>SV Brackel 06</v>
      </c>
      <c r="BN31" s="25" t="e">
        <f>SUM($BF$28+#REF!+$BF$32+#REF!)</f>
        <v>#VALUE!</v>
      </c>
      <c r="BO31" s="25" t="e">
        <f>SUM($AW$28+#REF!+$AW$32+#REF!)</f>
        <v>#REF!</v>
      </c>
      <c r="BP31" s="26" t="s">
        <v>19</v>
      </c>
      <c r="BQ31" s="25" t="e">
        <f>SUM($AZ$28+#REF!+$AZ$32+#REF!)</f>
        <v>#REF!</v>
      </c>
      <c r="BR31" s="27" t="e">
        <f>SUM(BO31-BQ31)</f>
        <v>#REF!</v>
      </c>
      <c r="BS31" s="17"/>
      <c r="BT31" s="17"/>
    </row>
    <row r="32" spans="2:72" s="4" customFormat="1" ht="15.75" customHeight="1">
      <c r="B32" s="75">
        <v>6</v>
      </c>
      <c r="C32" s="75"/>
      <c r="D32" s="77" t="s">
        <v>16</v>
      </c>
      <c r="E32" s="75"/>
      <c r="F32" s="75"/>
      <c r="G32" s="75">
        <v>1</v>
      </c>
      <c r="H32" s="75"/>
      <c r="I32" s="75"/>
      <c r="J32" s="76">
        <v>0.388888888888889</v>
      </c>
      <c r="K32" s="76"/>
      <c r="L32" s="76"/>
      <c r="M32" s="76"/>
      <c r="N32" s="76"/>
      <c r="O32" s="74" t="str">
        <f>D20</f>
        <v>Teutonia SuS Waltrop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36" t="s">
        <v>20</v>
      </c>
      <c r="AF32" s="74" t="str">
        <f>D22</f>
        <v>SV Brackel 06</v>
      </c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3"/>
      <c r="AX32" s="73"/>
      <c r="AY32" s="36" t="s">
        <v>19</v>
      </c>
      <c r="AZ32" s="73"/>
      <c r="BA32" s="73"/>
      <c r="BB32" s="73"/>
      <c r="BC32" s="73"/>
      <c r="BD32" s="13"/>
      <c r="BE32" s="18"/>
      <c r="BF32" s="22" t="str">
        <f t="shared" si="1"/>
        <v>0</v>
      </c>
      <c r="BG32" s="22" t="s">
        <v>19</v>
      </c>
      <c r="BH32" s="22" t="str">
        <f t="shared" si="0"/>
        <v>0</v>
      </c>
      <c r="BI32" s="17"/>
      <c r="BJ32" s="17"/>
      <c r="BK32" s="23"/>
      <c r="BL32" s="23"/>
      <c r="BM32" s="24" t="str">
        <f>$D$19</f>
        <v>TuS Henrichenburg</v>
      </c>
      <c r="BN32" s="25" t="e">
        <f>SUM($BH$28+$BF$31+#REF!+$BH$35)</f>
        <v>#REF!</v>
      </c>
      <c r="BO32" s="25" t="e">
        <f>SUM($AZ$28+$AW$31+#REF!+$AZ$35)</f>
        <v>#REF!</v>
      </c>
      <c r="BP32" s="26" t="s">
        <v>19</v>
      </c>
      <c r="BQ32" s="25" t="e">
        <f>SUM($AW$28+$AZ$31+#REF!+$AW$35)</f>
        <v>#REF!</v>
      </c>
      <c r="BR32" s="27" t="e">
        <f>SUM(BO32-BQ32)</f>
        <v>#REF!</v>
      </c>
      <c r="BS32" s="17"/>
      <c r="BT32" s="17"/>
    </row>
    <row r="33" spans="2:72" s="4" customFormat="1" ht="15.75" customHeight="1">
      <c r="B33" s="75">
        <v>7</v>
      </c>
      <c r="C33" s="75"/>
      <c r="D33" s="77" t="s">
        <v>22</v>
      </c>
      <c r="E33" s="75"/>
      <c r="F33" s="75"/>
      <c r="G33" s="75">
        <v>1</v>
      </c>
      <c r="H33" s="75"/>
      <c r="I33" s="75"/>
      <c r="J33" s="76">
        <v>0.395833333333333</v>
      </c>
      <c r="K33" s="76"/>
      <c r="L33" s="76"/>
      <c r="M33" s="76"/>
      <c r="N33" s="76"/>
      <c r="O33" s="74" t="str">
        <f>AG19</f>
        <v>SuS Polsum</v>
      </c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36" t="s">
        <v>20</v>
      </c>
      <c r="AF33" s="74" t="str">
        <f>AG21</f>
        <v>FC Neuruhrort</v>
      </c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3"/>
      <c r="AX33" s="73"/>
      <c r="AY33" s="36" t="s">
        <v>19</v>
      </c>
      <c r="AZ33" s="73"/>
      <c r="BA33" s="73"/>
      <c r="BB33" s="73"/>
      <c r="BC33" s="73"/>
      <c r="BD33" s="13"/>
      <c r="BE33" s="18"/>
      <c r="BF33" s="22" t="str">
        <f t="shared" si="1"/>
        <v>0</v>
      </c>
      <c r="BG33" s="22" t="s">
        <v>19</v>
      </c>
      <c r="BH33" s="22" t="str">
        <f t="shared" si="0"/>
        <v>0</v>
      </c>
      <c r="BI33" s="17"/>
      <c r="BJ33" s="17"/>
      <c r="BK33" s="23"/>
      <c r="BL33" s="23"/>
      <c r="BM33" s="28" t="str">
        <f>$D$17</f>
        <v>SW Röllinghausen I</v>
      </c>
      <c r="BN33" s="25" t="e">
        <f>SUM($BF$27+#REF!+$BH$32+$BF$35)</f>
        <v>#VALUE!</v>
      </c>
      <c r="BO33" s="25" t="e">
        <f>SUM($AW$27+#REF!+$AZ$32+$AW$35)</f>
        <v>#REF!</v>
      </c>
      <c r="BP33" s="26" t="s">
        <v>19</v>
      </c>
      <c r="BQ33" s="25" t="e">
        <f>SUM($AZ$27+#REF!+$AW$32+$AZ$35)</f>
        <v>#REF!</v>
      </c>
      <c r="BR33" s="29" t="e">
        <f>SUM(BO33-BQ33)</f>
        <v>#REF!</v>
      </c>
      <c r="BS33" s="17"/>
      <c r="BT33" s="17"/>
    </row>
    <row r="34" spans="2:72" s="4" customFormat="1" ht="15.75" customHeight="1">
      <c r="B34" s="75">
        <v>8</v>
      </c>
      <c r="C34" s="75"/>
      <c r="D34" s="77" t="s">
        <v>22</v>
      </c>
      <c r="E34" s="75"/>
      <c r="F34" s="75"/>
      <c r="G34" s="75">
        <v>1</v>
      </c>
      <c r="H34" s="75"/>
      <c r="I34" s="75"/>
      <c r="J34" s="76">
        <v>0.402777777777778</v>
      </c>
      <c r="K34" s="76"/>
      <c r="L34" s="76"/>
      <c r="M34" s="76"/>
      <c r="N34" s="76"/>
      <c r="O34" s="74" t="str">
        <f>AG20</f>
        <v>SV Sodingen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36" t="s">
        <v>20</v>
      </c>
      <c r="AF34" s="74" t="str">
        <f>AG22</f>
        <v>SF Hamborn 07</v>
      </c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3"/>
      <c r="AX34" s="73"/>
      <c r="AY34" s="36" t="s">
        <v>19</v>
      </c>
      <c r="AZ34" s="73"/>
      <c r="BA34" s="73"/>
      <c r="BB34" s="73"/>
      <c r="BC34" s="73"/>
      <c r="BD34" s="13"/>
      <c r="BE34" s="18"/>
      <c r="BF34" s="22" t="str">
        <f t="shared" si="1"/>
        <v>0</v>
      </c>
      <c r="BG34" s="22" t="s">
        <v>19</v>
      </c>
      <c r="BH34" s="22" t="str">
        <f t="shared" si="0"/>
        <v>0</v>
      </c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</row>
    <row r="35" spans="2:72" s="4" customFormat="1" ht="15.75" customHeight="1">
      <c r="B35" s="75">
        <v>9</v>
      </c>
      <c r="C35" s="75"/>
      <c r="D35" s="75" t="s">
        <v>16</v>
      </c>
      <c r="E35" s="75"/>
      <c r="F35" s="75"/>
      <c r="G35" s="75">
        <v>1</v>
      </c>
      <c r="H35" s="75"/>
      <c r="I35" s="75"/>
      <c r="J35" s="76">
        <v>0.409722222222222</v>
      </c>
      <c r="K35" s="76"/>
      <c r="L35" s="76"/>
      <c r="M35" s="76"/>
      <c r="N35" s="76"/>
      <c r="O35" s="74" t="str">
        <f>D21</f>
        <v>SV Langendreer 04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36" t="s">
        <v>20</v>
      </c>
      <c r="AF35" s="74" t="str">
        <f>D17</f>
        <v>SW Röllinghausen I</v>
      </c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3"/>
      <c r="AX35" s="73"/>
      <c r="AY35" s="36" t="s">
        <v>19</v>
      </c>
      <c r="AZ35" s="73"/>
      <c r="BA35" s="73"/>
      <c r="BB35" s="73"/>
      <c r="BC35" s="73"/>
      <c r="BD35" s="13"/>
      <c r="BE35" s="18"/>
      <c r="BF35" s="22" t="str">
        <f t="shared" si="1"/>
        <v>0</v>
      </c>
      <c r="BG35" s="22" t="s">
        <v>19</v>
      </c>
      <c r="BH35" s="22" t="str">
        <f t="shared" si="0"/>
        <v>0</v>
      </c>
      <c r="BI35" s="17"/>
      <c r="BJ35" s="17"/>
      <c r="BK35" s="23"/>
      <c r="BL35" s="23"/>
      <c r="BM35" s="24" t="str">
        <f>AG22</f>
        <v>SF Hamborn 07</v>
      </c>
      <c r="BN35" s="25" t="e">
        <f>SUM($BF$30+#REF!+$BF$34+#REF!)</f>
        <v>#REF!</v>
      </c>
      <c r="BO35" s="25" t="e">
        <f>SUM($AW$30+#REF!+$AW$34+#REF!)</f>
        <v>#REF!</v>
      </c>
      <c r="BP35" s="26" t="s">
        <v>19</v>
      </c>
      <c r="BQ35" s="25" t="e">
        <f>SUM($AZ$30+#REF!+$AZ$34+#REF!)</f>
        <v>#REF!</v>
      </c>
      <c r="BR35" s="27" t="e">
        <f>SUM(BO35-BQ35)</f>
        <v>#REF!</v>
      </c>
      <c r="BS35" s="17"/>
      <c r="BT35" s="17"/>
    </row>
    <row r="36" spans="2:72" s="4" customFormat="1" ht="15.75" customHeight="1">
      <c r="B36" s="75">
        <v>10</v>
      </c>
      <c r="C36" s="75"/>
      <c r="D36" s="77" t="s">
        <v>16</v>
      </c>
      <c r="E36" s="75"/>
      <c r="F36" s="75"/>
      <c r="G36" s="75">
        <v>1</v>
      </c>
      <c r="H36" s="75"/>
      <c r="I36" s="75"/>
      <c r="J36" s="76">
        <v>0.416666666666666</v>
      </c>
      <c r="K36" s="76"/>
      <c r="L36" s="76"/>
      <c r="M36" s="76"/>
      <c r="N36" s="76"/>
      <c r="O36" s="74" t="str">
        <f>D22</f>
        <v>SV Brackel 06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36" t="s">
        <v>20</v>
      </c>
      <c r="AF36" s="74" t="str">
        <f>D18</f>
        <v>SW Meckinghoven</v>
      </c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3"/>
      <c r="AX36" s="73"/>
      <c r="AY36" s="36" t="s">
        <v>19</v>
      </c>
      <c r="AZ36" s="73"/>
      <c r="BA36" s="73"/>
      <c r="BB36" s="73"/>
      <c r="BC36" s="73"/>
      <c r="BD36" s="13"/>
      <c r="BE36" s="18"/>
      <c r="BF36" s="22" t="str">
        <f t="shared" si="1"/>
        <v>0</v>
      </c>
      <c r="BG36" s="22" t="s">
        <v>19</v>
      </c>
      <c r="BH36" s="22" t="str">
        <f t="shared" si="0"/>
        <v>0</v>
      </c>
      <c r="BI36" s="17"/>
      <c r="BJ36" s="17"/>
      <c r="BK36" s="23"/>
      <c r="BL36" s="23"/>
      <c r="BM36" s="24" t="e">
        <f>#REF!</f>
        <v>#REF!</v>
      </c>
      <c r="BN36" s="25" t="e">
        <f>SUM($BH$29+#REF!+#REF!+#REF!)</f>
        <v>#REF!</v>
      </c>
      <c r="BO36" s="25" t="e">
        <f>SUM($AZ$29+#REF!+#REF!+#REF!)</f>
        <v>#REF!</v>
      </c>
      <c r="BP36" s="26" t="s">
        <v>19</v>
      </c>
      <c r="BQ36" s="25" t="e">
        <f>SUM($AW$29+#REF!+#REF!+#REF!)</f>
        <v>#REF!</v>
      </c>
      <c r="BR36" s="27" t="e">
        <f>SUM(BO36-BQ36)</f>
        <v>#REF!</v>
      </c>
      <c r="BS36" s="17"/>
      <c r="BT36" s="17"/>
    </row>
    <row r="37" spans="2:60" ht="15.75" customHeight="1">
      <c r="B37" s="75">
        <v>11</v>
      </c>
      <c r="C37" s="75"/>
      <c r="D37" s="77" t="s">
        <v>22</v>
      </c>
      <c r="E37" s="75"/>
      <c r="F37" s="75"/>
      <c r="G37" s="75">
        <v>1</v>
      </c>
      <c r="H37" s="75"/>
      <c r="I37" s="75"/>
      <c r="J37" s="76">
        <v>0.423611111111111</v>
      </c>
      <c r="K37" s="76"/>
      <c r="L37" s="76"/>
      <c r="M37" s="76"/>
      <c r="N37" s="76"/>
      <c r="O37" s="74" t="str">
        <f>AG21</f>
        <v>FC Neuruhrort</v>
      </c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36" t="s">
        <v>20</v>
      </c>
      <c r="AF37" s="74" t="str">
        <f>AG17</f>
        <v>SW Röllinghausen II</v>
      </c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3"/>
      <c r="AX37" s="73"/>
      <c r="AY37" s="36" t="s">
        <v>19</v>
      </c>
      <c r="AZ37" s="73"/>
      <c r="BA37" s="73"/>
      <c r="BB37" s="73"/>
      <c r="BC37" s="73"/>
      <c r="BD37" s="16"/>
      <c r="BF37" s="22"/>
      <c r="BG37" s="22"/>
      <c r="BH37" s="22"/>
    </row>
    <row r="38" spans="2:60" ht="15.75" customHeight="1">
      <c r="B38" s="75">
        <v>12</v>
      </c>
      <c r="C38" s="75"/>
      <c r="D38" s="77" t="s">
        <v>22</v>
      </c>
      <c r="E38" s="75"/>
      <c r="F38" s="75"/>
      <c r="G38" s="75">
        <v>1</v>
      </c>
      <c r="H38" s="75"/>
      <c r="I38" s="75"/>
      <c r="J38" s="76">
        <v>0.430555555555555</v>
      </c>
      <c r="K38" s="76"/>
      <c r="L38" s="76"/>
      <c r="M38" s="76"/>
      <c r="N38" s="76"/>
      <c r="O38" s="74" t="str">
        <f>AG22</f>
        <v>SF Hamborn 07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36" t="s">
        <v>20</v>
      </c>
      <c r="AF38" s="74" t="str">
        <f>AG18</f>
        <v>Titania Erkenschwick</v>
      </c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3"/>
      <c r="AX38" s="73"/>
      <c r="AY38" s="36" t="s">
        <v>19</v>
      </c>
      <c r="AZ38" s="73"/>
      <c r="BA38" s="73"/>
      <c r="BB38" s="73"/>
      <c r="BC38" s="73"/>
      <c r="BD38" s="16"/>
      <c r="BF38" s="22"/>
      <c r="BG38" s="22"/>
      <c r="BH38" s="22"/>
    </row>
    <row r="39" spans="2:60" ht="15.75" customHeight="1">
      <c r="B39" s="75">
        <v>13</v>
      </c>
      <c r="C39" s="75"/>
      <c r="D39" s="75" t="s">
        <v>16</v>
      </c>
      <c r="E39" s="75"/>
      <c r="F39" s="75"/>
      <c r="G39" s="75">
        <v>1</v>
      </c>
      <c r="H39" s="75"/>
      <c r="I39" s="75"/>
      <c r="J39" s="76">
        <v>0.4375</v>
      </c>
      <c r="K39" s="76"/>
      <c r="L39" s="76"/>
      <c r="M39" s="76"/>
      <c r="N39" s="76"/>
      <c r="O39" s="74" t="str">
        <f>D17</f>
        <v>SW Röllinghausen I</v>
      </c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36" t="s">
        <v>20</v>
      </c>
      <c r="AF39" s="74" t="str">
        <f>D20</f>
        <v>Teutonia SuS Waltrop</v>
      </c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3"/>
      <c r="AX39" s="73"/>
      <c r="AY39" s="36" t="s">
        <v>19</v>
      </c>
      <c r="AZ39" s="73"/>
      <c r="BA39" s="73"/>
      <c r="BB39" s="73"/>
      <c r="BC39" s="73"/>
      <c r="BD39" s="16"/>
      <c r="BF39" s="22"/>
      <c r="BG39" s="22"/>
      <c r="BH39" s="22"/>
    </row>
    <row r="40" spans="2:60" ht="15.75" customHeight="1">
      <c r="B40" s="75">
        <v>14</v>
      </c>
      <c r="C40" s="75"/>
      <c r="D40" s="77" t="s">
        <v>16</v>
      </c>
      <c r="E40" s="75"/>
      <c r="F40" s="75"/>
      <c r="G40" s="75">
        <v>1</v>
      </c>
      <c r="H40" s="75"/>
      <c r="I40" s="75"/>
      <c r="J40" s="76">
        <v>0.444444444444444</v>
      </c>
      <c r="K40" s="76"/>
      <c r="L40" s="76"/>
      <c r="M40" s="76"/>
      <c r="N40" s="76"/>
      <c r="O40" s="74" t="str">
        <f>D19</f>
        <v>TuS Henrichenburg</v>
      </c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36" t="s">
        <v>20</v>
      </c>
      <c r="AF40" s="74" t="str">
        <f>D22</f>
        <v>SV Brackel 06</v>
      </c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3"/>
      <c r="AX40" s="73"/>
      <c r="AY40" s="36" t="s">
        <v>19</v>
      </c>
      <c r="AZ40" s="73"/>
      <c r="BA40" s="73"/>
      <c r="BB40" s="73"/>
      <c r="BC40" s="73"/>
      <c r="BD40" s="16"/>
      <c r="BF40" s="22"/>
      <c r="BG40" s="22"/>
      <c r="BH40" s="22"/>
    </row>
    <row r="41" spans="2:60" ht="15.75" customHeight="1">
      <c r="B41" s="75">
        <v>15</v>
      </c>
      <c r="C41" s="75"/>
      <c r="D41" s="77" t="s">
        <v>22</v>
      </c>
      <c r="E41" s="75"/>
      <c r="F41" s="75"/>
      <c r="G41" s="75">
        <v>1</v>
      </c>
      <c r="H41" s="75"/>
      <c r="I41" s="75"/>
      <c r="J41" s="76">
        <v>0.451388888888889</v>
      </c>
      <c r="K41" s="76"/>
      <c r="L41" s="76"/>
      <c r="M41" s="76"/>
      <c r="N41" s="76"/>
      <c r="O41" s="74" t="str">
        <f>AG17</f>
        <v>SW Röllinghausen II</v>
      </c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36" t="s">
        <v>20</v>
      </c>
      <c r="AF41" s="74" t="str">
        <f>AG20</f>
        <v>SV Sodingen</v>
      </c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3"/>
      <c r="AX41" s="73"/>
      <c r="AY41" s="36" t="s">
        <v>19</v>
      </c>
      <c r="AZ41" s="73"/>
      <c r="BA41" s="73"/>
      <c r="BB41" s="73"/>
      <c r="BC41" s="73"/>
      <c r="BD41" s="16"/>
      <c r="BF41" s="22"/>
      <c r="BG41" s="22"/>
      <c r="BH41" s="22"/>
    </row>
    <row r="42" spans="2:60" ht="15.75" customHeight="1">
      <c r="B42" s="75">
        <v>16</v>
      </c>
      <c r="C42" s="75"/>
      <c r="D42" s="77" t="s">
        <v>22</v>
      </c>
      <c r="E42" s="75"/>
      <c r="F42" s="75"/>
      <c r="G42" s="75">
        <v>1</v>
      </c>
      <c r="H42" s="75"/>
      <c r="I42" s="75"/>
      <c r="J42" s="76">
        <v>0.458333333333333</v>
      </c>
      <c r="K42" s="76"/>
      <c r="L42" s="76"/>
      <c r="M42" s="76"/>
      <c r="N42" s="76"/>
      <c r="O42" s="74" t="str">
        <f>AG19</f>
        <v>SuS Polsum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36" t="s">
        <v>20</v>
      </c>
      <c r="AF42" s="74" t="str">
        <f>AG22</f>
        <v>SF Hamborn 07</v>
      </c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3"/>
      <c r="AX42" s="73"/>
      <c r="AY42" s="36" t="s">
        <v>19</v>
      </c>
      <c r="AZ42" s="73"/>
      <c r="BA42" s="73"/>
      <c r="BB42" s="73"/>
      <c r="BC42" s="73"/>
      <c r="BD42" s="16"/>
      <c r="BF42" s="22"/>
      <c r="BG42" s="22"/>
      <c r="BH42" s="22"/>
    </row>
    <row r="43" spans="2:60" ht="15.75" customHeight="1">
      <c r="B43" s="75">
        <v>17</v>
      </c>
      <c r="C43" s="75"/>
      <c r="D43" s="75" t="s">
        <v>16</v>
      </c>
      <c r="E43" s="75"/>
      <c r="F43" s="75"/>
      <c r="G43" s="75">
        <v>1</v>
      </c>
      <c r="H43" s="75"/>
      <c r="I43" s="75"/>
      <c r="J43" s="76">
        <v>0.465277777777778</v>
      </c>
      <c r="K43" s="76"/>
      <c r="L43" s="76"/>
      <c r="M43" s="76"/>
      <c r="N43" s="76"/>
      <c r="O43" s="74" t="str">
        <f>D18</f>
        <v>SW Meckinghoven</v>
      </c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36" t="s">
        <v>20</v>
      </c>
      <c r="AF43" s="74" t="str">
        <f>D19</f>
        <v>TuS Henrichenburg</v>
      </c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3"/>
      <c r="AX43" s="73"/>
      <c r="AY43" s="36" t="s">
        <v>19</v>
      </c>
      <c r="AZ43" s="73"/>
      <c r="BA43" s="73"/>
      <c r="BB43" s="73"/>
      <c r="BC43" s="73"/>
      <c r="BD43" s="16"/>
      <c r="BF43" s="22"/>
      <c r="BG43" s="22"/>
      <c r="BH43" s="22"/>
    </row>
    <row r="44" spans="2:60" ht="15.75" customHeight="1">
      <c r="B44" s="75">
        <v>18</v>
      </c>
      <c r="C44" s="75"/>
      <c r="D44" s="77" t="s">
        <v>16</v>
      </c>
      <c r="E44" s="75"/>
      <c r="F44" s="75"/>
      <c r="G44" s="75">
        <v>1</v>
      </c>
      <c r="H44" s="75"/>
      <c r="I44" s="75"/>
      <c r="J44" s="76">
        <v>0.472222222222222</v>
      </c>
      <c r="K44" s="76"/>
      <c r="L44" s="76"/>
      <c r="M44" s="76"/>
      <c r="N44" s="76"/>
      <c r="O44" s="74" t="str">
        <f>D21</f>
        <v>SV Langendreer 04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36" t="s">
        <v>20</v>
      </c>
      <c r="AF44" s="74" t="str">
        <f>D20</f>
        <v>Teutonia SuS Waltrop</v>
      </c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3"/>
      <c r="AX44" s="73"/>
      <c r="AY44" s="36" t="s">
        <v>19</v>
      </c>
      <c r="AZ44" s="73"/>
      <c r="BA44" s="73"/>
      <c r="BB44" s="73"/>
      <c r="BC44" s="73"/>
      <c r="BD44" s="16"/>
      <c r="BF44" s="22"/>
      <c r="BG44" s="22"/>
      <c r="BH44" s="22"/>
    </row>
    <row r="45" spans="2:60" ht="15.75" customHeight="1">
      <c r="B45" s="75">
        <v>19</v>
      </c>
      <c r="C45" s="75"/>
      <c r="D45" s="77" t="s">
        <v>22</v>
      </c>
      <c r="E45" s="75"/>
      <c r="F45" s="75"/>
      <c r="G45" s="75">
        <v>1</v>
      </c>
      <c r="H45" s="75"/>
      <c r="I45" s="75"/>
      <c r="J45" s="76">
        <v>0.479166666666667</v>
      </c>
      <c r="K45" s="76"/>
      <c r="L45" s="76"/>
      <c r="M45" s="76"/>
      <c r="N45" s="76"/>
      <c r="O45" s="74" t="str">
        <f>AG18</f>
        <v>Titania Erkenschwick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36" t="s">
        <v>20</v>
      </c>
      <c r="AF45" s="74" t="str">
        <f>AG19</f>
        <v>SuS Polsum</v>
      </c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3"/>
      <c r="AX45" s="73"/>
      <c r="AY45" s="36" t="s">
        <v>19</v>
      </c>
      <c r="AZ45" s="73"/>
      <c r="BA45" s="73"/>
      <c r="BB45" s="73"/>
      <c r="BC45" s="73"/>
      <c r="BD45" s="16"/>
      <c r="BF45" s="22"/>
      <c r="BG45" s="22"/>
      <c r="BH45" s="22"/>
    </row>
    <row r="46" spans="2:60" ht="15.75" customHeight="1">
      <c r="B46" s="75">
        <v>20</v>
      </c>
      <c r="C46" s="75"/>
      <c r="D46" s="77" t="s">
        <v>22</v>
      </c>
      <c r="E46" s="75"/>
      <c r="F46" s="75"/>
      <c r="G46" s="75">
        <v>1</v>
      </c>
      <c r="H46" s="75"/>
      <c r="I46" s="75"/>
      <c r="J46" s="76">
        <v>0.486111111111111</v>
      </c>
      <c r="K46" s="76"/>
      <c r="L46" s="76"/>
      <c r="M46" s="76"/>
      <c r="N46" s="76"/>
      <c r="O46" s="74" t="str">
        <f>AG21</f>
        <v>FC Neuruhrort</v>
      </c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36" t="s">
        <v>20</v>
      </c>
      <c r="AF46" s="74" t="str">
        <f>AG20</f>
        <v>SV Sodingen</v>
      </c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3"/>
      <c r="AX46" s="73"/>
      <c r="AY46" s="36" t="s">
        <v>19</v>
      </c>
      <c r="AZ46" s="73"/>
      <c r="BA46" s="73"/>
      <c r="BB46" s="73"/>
      <c r="BC46" s="73"/>
      <c r="BD46" s="16"/>
      <c r="BF46" s="22"/>
      <c r="BG46" s="22"/>
      <c r="BH46" s="22"/>
    </row>
    <row r="47" spans="2:55" ht="15.75" customHeight="1">
      <c r="B47" s="75">
        <v>21</v>
      </c>
      <c r="C47" s="75"/>
      <c r="D47" s="75" t="s">
        <v>16</v>
      </c>
      <c r="E47" s="75"/>
      <c r="F47" s="75"/>
      <c r="G47" s="75">
        <v>1</v>
      </c>
      <c r="H47" s="75"/>
      <c r="I47" s="75"/>
      <c r="J47" s="76">
        <v>0.493055555555555</v>
      </c>
      <c r="K47" s="76"/>
      <c r="L47" s="76"/>
      <c r="M47" s="76"/>
      <c r="N47" s="76"/>
      <c r="O47" s="74" t="str">
        <f>D22</f>
        <v>SV Brackel 06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36" t="s">
        <v>20</v>
      </c>
      <c r="AF47" s="74" t="str">
        <f>D17</f>
        <v>SW Röllinghausen I</v>
      </c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3"/>
      <c r="AX47" s="73"/>
      <c r="AY47" s="36" t="s">
        <v>19</v>
      </c>
      <c r="AZ47" s="73"/>
      <c r="BA47" s="73"/>
      <c r="BB47" s="73"/>
      <c r="BC47" s="73"/>
    </row>
    <row r="48" spans="2:55" ht="15.75" customHeight="1">
      <c r="B48" s="75">
        <v>22</v>
      </c>
      <c r="C48" s="75"/>
      <c r="D48" s="77" t="s">
        <v>16</v>
      </c>
      <c r="E48" s="75"/>
      <c r="F48" s="75"/>
      <c r="G48" s="75">
        <v>1</v>
      </c>
      <c r="H48" s="75"/>
      <c r="I48" s="75"/>
      <c r="J48" s="76">
        <v>0.5</v>
      </c>
      <c r="K48" s="76"/>
      <c r="L48" s="76"/>
      <c r="M48" s="76"/>
      <c r="N48" s="76"/>
      <c r="O48" s="74" t="str">
        <f>D18</f>
        <v>SW Meckinghoven</v>
      </c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36" t="s">
        <v>20</v>
      </c>
      <c r="AF48" s="74" t="str">
        <f>D21</f>
        <v>SV Langendreer 04</v>
      </c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3"/>
      <c r="AX48" s="73"/>
      <c r="AY48" s="36" t="s">
        <v>19</v>
      </c>
      <c r="AZ48" s="73"/>
      <c r="BA48" s="73"/>
      <c r="BB48" s="73"/>
      <c r="BC48" s="73"/>
    </row>
    <row r="49" spans="2:55" ht="15.75" customHeight="1">
      <c r="B49" s="75">
        <v>23</v>
      </c>
      <c r="C49" s="75"/>
      <c r="D49" s="77" t="s">
        <v>22</v>
      </c>
      <c r="E49" s="75"/>
      <c r="F49" s="75"/>
      <c r="G49" s="75">
        <v>1</v>
      </c>
      <c r="H49" s="75"/>
      <c r="I49" s="75"/>
      <c r="J49" s="76">
        <v>0.506944444444444</v>
      </c>
      <c r="K49" s="76"/>
      <c r="L49" s="76"/>
      <c r="M49" s="76"/>
      <c r="N49" s="76"/>
      <c r="O49" s="74" t="str">
        <f>AG22</f>
        <v>SF Hamborn 07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36" t="s">
        <v>20</v>
      </c>
      <c r="AF49" s="74" t="str">
        <f>AG17</f>
        <v>SW Röllinghausen II</v>
      </c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3"/>
      <c r="AX49" s="73"/>
      <c r="AY49" s="36" t="s">
        <v>19</v>
      </c>
      <c r="AZ49" s="73"/>
      <c r="BA49" s="73"/>
      <c r="BB49" s="73"/>
      <c r="BC49" s="73"/>
    </row>
    <row r="50" spans="2:55" ht="15.75" customHeight="1">
      <c r="B50" s="75">
        <v>24</v>
      </c>
      <c r="C50" s="75"/>
      <c r="D50" s="77" t="s">
        <v>22</v>
      </c>
      <c r="E50" s="75"/>
      <c r="F50" s="75"/>
      <c r="G50" s="75">
        <v>1</v>
      </c>
      <c r="H50" s="75"/>
      <c r="I50" s="75"/>
      <c r="J50" s="76">
        <v>0.513888888888889</v>
      </c>
      <c r="K50" s="76"/>
      <c r="L50" s="76"/>
      <c r="M50" s="76"/>
      <c r="N50" s="76"/>
      <c r="O50" s="74" t="str">
        <f>AG18</f>
        <v>Titania Erkenschwick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36" t="s">
        <v>20</v>
      </c>
      <c r="AF50" s="74" t="str">
        <f>AG21</f>
        <v>FC Neuruhrort</v>
      </c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3"/>
      <c r="AX50" s="73"/>
      <c r="AY50" s="36" t="s">
        <v>19</v>
      </c>
      <c r="AZ50" s="73"/>
      <c r="BA50" s="73"/>
      <c r="BB50" s="73"/>
      <c r="BC50" s="73"/>
    </row>
    <row r="51" spans="2:55" ht="15.75" customHeight="1">
      <c r="B51" s="75">
        <v>25</v>
      </c>
      <c r="C51" s="75"/>
      <c r="D51" s="75" t="s">
        <v>16</v>
      </c>
      <c r="E51" s="75"/>
      <c r="F51" s="75"/>
      <c r="G51" s="75">
        <v>1</v>
      </c>
      <c r="H51" s="75"/>
      <c r="I51" s="75"/>
      <c r="J51" s="76">
        <v>0.520833333333333</v>
      </c>
      <c r="K51" s="76"/>
      <c r="L51" s="76"/>
      <c r="M51" s="76"/>
      <c r="N51" s="76"/>
      <c r="O51" s="74" t="str">
        <f>D17</f>
        <v>SW Röllinghausen I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36" t="s">
        <v>20</v>
      </c>
      <c r="AF51" s="74" t="str">
        <f>D19</f>
        <v>TuS Henrichenburg</v>
      </c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3"/>
      <c r="AX51" s="73"/>
      <c r="AY51" s="36" t="s">
        <v>19</v>
      </c>
      <c r="AZ51" s="73"/>
      <c r="BA51" s="73"/>
      <c r="BB51" s="73"/>
      <c r="BC51" s="73"/>
    </row>
    <row r="52" spans="2:55" ht="15.75" customHeight="1">
      <c r="B52" s="75">
        <v>26</v>
      </c>
      <c r="C52" s="75"/>
      <c r="D52" s="77" t="s">
        <v>16</v>
      </c>
      <c r="E52" s="75"/>
      <c r="F52" s="75"/>
      <c r="G52" s="75">
        <v>1</v>
      </c>
      <c r="H52" s="75"/>
      <c r="I52" s="75"/>
      <c r="J52" s="76">
        <v>0.527777777777777</v>
      </c>
      <c r="K52" s="76"/>
      <c r="L52" s="76"/>
      <c r="M52" s="76"/>
      <c r="N52" s="76"/>
      <c r="O52" s="74" t="str">
        <f>D20</f>
        <v>Teutonia SuS Waltrop</v>
      </c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36" t="s">
        <v>20</v>
      </c>
      <c r="AF52" s="74" t="str">
        <f>D18</f>
        <v>SW Meckinghoven</v>
      </c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3"/>
      <c r="AX52" s="73"/>
      <c r="AY52" s="36" t="s">
        <v>19</v>
      </c>
      <c r="AZ52" s="73"/>
      <c r="BA52" s="73"/>
      <c r="BB52" s="73"/>
      <c r="BC52" s="73"/>
    </row>
    <row r="53" spans="2:55" ht="15.75" customHeight="1">
      <c r="B53" s="75">
        <v>27</v>
      </c>
      <c r="C53" s="75"/>
      <c r="D53" s="77" t="s">
        <v>22</v>
      </c>
      <c r="E53" s="75"/>
      <c r="F53" s="75"/>
      <c r="G53" s="75">
        <v>1</v>
      </c>
      <c r="H53" s="75"/>
      <c r="I53" s="75"/>
      <c r="J53" s="76">
        <v>0.534722222222222</v>
      </c>
      <c r="K53" s="76"/>
      <c r="L53" s="76"/>
      <c r="M53" s="76"/>
      <c r="N53" s="76"/>
      <c r="O53" s="74" t="str">
        <f>AG17</f>
        <v>SW Röllinghausen II</v>
      </c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36" t="s">
        <v>20</v>
      </c>
      <c r="AF53" s="74" t="str">
        <f>AG19</f>
        <v>SuS Polsum</v>
      </c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3"/>
      <c r="AX53" s="73"/>
      <c r="AY53" s="36" t="s">
        <v>19</v>
      </c>
      <c r="AZ53" s="73"/>
      <c r="BA53" s="73"/>
      <c r="BB53" s="73"/>
      <c r="BC53" s="73"/>
    </row>
    <row r="54" spans="2:55" ht="15.75" customHeight="1">
      <c r="B54" s="75">
        <v>28</v>
      </c>
      <c r="C54" s="75"/>
      <c r="D54" s="77" t="s">
        <v>22</v>
      </c>
      <c r="E54" s="75"/>
      <c r="F54" s="75"/>
      <c r="G54" s="75">
        <v>1</v>
      </c>
      <c r="H54" s="75"/>
      <c r="I54" s="75"/>
      <c r="J54" s="76">
        <v>0.541666666666666</v>
      </c>
      <c r="K54" s="76"/>
      <c r="L54" s="76"/>
      <c r="M54" s="76"/>
      <c r="N54" s="76"/>
      <c r="O54" s="74" t="str">
        <f>AG20</f>
        <v>SV Sodingen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36" t="s">
        <v>20</v>
      </c>
      <c r="AF54" s="74" t="str">
        <f>AG18</f>
        <v>Titania Erkenschwick</v>
      </c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3"/>
      <c r="AX54" s="73"/>
      <c r="AY54" s="36" t="s">
        <v>19</v>
      </c>
      <c r="AZ54" s="73"/>
      <c r="BA54" s="73"/>
      <c r="BB54" s="73"/>
      <c r="BC54" s="73"/>
    </row>
    <row r="55" spans="2:55" ht="15.75" customHeight="1">
      <c r="B55" s="75">
        <v>29</v>
      </c>
      <c r="C55" s="75"/>
      <c r="D55" s="78" t="s">
        <v>16</v>
      </c>
      <c r="E55" s="75"/>
      <c r="F55" s="75"/>
      <c r="G55" s="75">
        <v>1</v>
      </c>
      <c r="H55" s="75"/>
      <c r="I55" s="75"/>
      <c r="J55" s="76">
        <v>0.548611111111111</v>
      </c>
      <c r="K55" s="76"/>
      <c r="L55" s="76"/>
      <c r="M55" s="76"/>
      <c r="N55" s="76"/>
      <c r="O55" s="74" t="str">
        <f>D21</f>
        <v>SV Langendreer 04</v>
      </c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36" t="s">
        <v>20</v>
      </c>
      <c r="AF55" s="74" t="str">
        <f>D22</f>
        <v>SV Brackel 06</v>
      </c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3"/>
      <c r="AX55" s="73"/>
      <c r="AY55" s="36" t="s">
        <v>19</v>
      </c>
      <c r="AZ55" s="73"/>
      <c r="BA55" s="73"/>
      <c r="BB55" s="73"/>
      <c r="BC55" s="73"/>
    </row>
    <row r="56" spans="2:55" ht="15.75" customHeight="1">
      <c r="B56" s="75">
        <v>30</v>
      </c>
      <c r="C56" s="75"/>
      <c r="D56" s="78" t="s">
        <v>22</v>
      </c>
      <c r="E56" s="75"/>
      <c r="F56" s="75"/>
      <c r="G56" s="75">
        <v>1</v>
      </c>
      <c r="H56" s="75"/>
      <c r="I56" s="75"/>
      <c r="J56" s="76">
        <v>0.555555555555555</v>
      </c>
      <c r="K56" s="76"/>
      <c r="L56" s="76"/>
      <c r="M56" s="76"/>
      <c r="N56" s="76"/>
      <c r="O56" s="74" t="str">
        <f>AG21</f>
        <v>FC Neuruhrort</v>
      </c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36" t="s">
        <v>20</v>
      </c>
      <c r="AF56" s="74" t="str">
        <f>AG22</f>
        <v>SF Hamborn 07</v>
      </c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3"/>
      <c r="AX56" s="73"/>
      <c r="AY56" s="36" t="s">
        <v>19</v>
      </c>
      <c r="AZ56" s="73"/>
      <c r="BA56" s="73"/>
      <c r="BB56" s="73"/>
      <c r="BC56" s="73"/>
    </row>
  </sheetData>
  <sheetProtection/>
  <mergeCells count="322">
    <mergeCell ref="B55:C55"/>
    <mergeCell ref="B56:C56"/>
    <mergeCell ref="D56:F56"/>
    <mergeCell ref="AZ56:BA56"/>
    <mergeCell ref="BB56:BC56"/>
    <mergeCell ref="J55:N55"/>
    <mergeCell ref="O55:AD55"/>
    <mergeCell ref="AW56:AX56"/>
    <mergeCell ref="O56:AD56"/>
    <mergeCell ref="AF56:AV56"/>
    <mergeCell ref="G56:I56"/>
    <mergeCell ref="D55:F55"/>
    <mergeCell ref="G55:I55"/>
    <mergeCell ref="J56:N56"/>
    <mergeCell ref="AZ55:BA55"/>
    <mergeCell ref="BB55:BC55"/>
    <mergeCell ref="AF55:AV55"/>
    <mergeCell ref="AW55:AX55"/>
    <mergeCell ref="BB54:BC54"/>
    <mergeCell ref="AZ54:BA54"/>
    <mergeCell ref="O54:AD54"/>
    <mergeCell ref="AF54:AV54"/>
    <mergeCell ref="AW54:AX54"/>
    <mergeCell ref="B54:C54"/>
    <mergeCell ref="D54:F54"/>
    <mergeCell ref="G54:I54"/>
    <mergeCell ref="J54:N54"/>
    <mergeCell ref="BB53:BC53"/>
    <mergeCell ref="O52:AD52"/>
    <mergeCell ref="AF52:AV52"/>
    <mergeCell ref="AF53:AV53"/>
    <mergeCell ref="AW52:AX52"/>
    <mergeCell ref="AZ52:BA52"/>
    <mergeCell ref="B51:C51"/>
    <mergeCell ref="B53:C53"/>
    <mergeCell ref="D53:F53"/>
    <mergeCell ref="G53:I53"/>
    <mergeCell ref="J53:N53"/>
    <mergeCell ref="O53:AD53"/>
    <mergeCell ref="B52:C52"/>
    <mergeCell ref="D52:F52"/>
    <mergeCell ref="G52:I52"/>
    <mergeCell ref="J52:N52"/>
    <mergeCell ref="BB52:BC52"/>
    <mergeCell ref="AZ51:BA51"/>
    <mergeCell ref="B50:C50"/>
    <mergeCell ref="D50:F50"/>
    <mergeCell ref="G50:I50"/>
    <mergeCell ref="J50:N50"/>
    <mergeCell ref="BB50:BC50"/>
    <mergeCell ref="D51:F51"/>
    <mergeCell ref="G51:I51"/>
    <mergeCell ref="J51:N51"/>
    <mergeCell ref="D49:F49"/>
    <mergeCell ref="G49:I49"/>
    <mergeCell ref="J49:N49"/>
    <mergeCell ref="O49:AD49"/>
    <mergeCell ref="AF49:AV49"/>
    <mergeCell ref="BB51:BC51"/>
    <mergeCell ref="O51:AD51"/>
    <mergeCell ref="AF51:AV51"/>
    <mergeCell ref="AW51:AX51"/>
    <mergeCell ref="AZ49:BA49"/>
    <mergeCell ref="BB49:BC49"/>
    <mergeCell ref="BB47:BC47"/>
    <mergeCell ref="B48:C48"/>
    <mergeCell ref="D48:F48"/>
    <mergeCell ref="G48:I48"/>
    <mergeCell ref="J48:N48"/>
    <mergeCell ref="O48:AD48"/>
    <mergeCell ref="AF48:AV48"/>
    <mergeCell ref="B49:C49"/>
    <mergeCell ref="BB48:BC48"/>
    <mergeCell ref="B47:C47"/>
    <mergeCell ref="D47:F47"/>
    <mergeCell ref="G47:I47"/>
    <mergeCell ref="J47:N47"/>
    <mergeCell ref="O47:AD47"/>
    <mergeCell ref="AF47:AV47"/>
    <mergeCell ref="AW47:AX47"/>
    <mergeCell ref="AZ47:BA47"/>
    <mergeCell ref="AZ50:BA50"/>
    <mergeCell ref="O50:AD50"/>
    <mergeCell ref="AW53:AX53"/>
    <mergeCell ref="AZ53:BA53"/>
    <mergeCell ref="AF50:AV50"/>
    <mergeCell ref="AW50:AX50"/>
    <mergeCell ref="AW48:AX48"/>
    <mergeCell ref="AZ48:BA48"/>
    <mergeCell ref="AW49:AX49"/>
    <mergeCell ref="BB45:BC45"/>
    <mergeCell ref="B46:C46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B45:C45"/>
    <mergeCell ref="D45:F45"/>
    <mergeCell ref="G45:I45"/>
    <mergeCell ref="J45:N45"/>
    <mergeCell ref="O45:AD45"/>
    <mergeCell ref="AF45:AV45"/>
    <mergeCell ref="AW45:AX45"/>
    <mergeCell ref="AZ45:BA45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AZ40:BA40"/>
    <mergeCell ref="BB40:BC40"/>
    <mergeCell ref="AZ41:BA41"/>
    <mergeCell ref="B41:C41"/>
    <mergeCell ref="D41:F41"/>
    <mergeCell ref="G41:I41"/>
    <mergeCell ref="J41:N41"/>
    <mergeCell ref="O40:AD40"/>
    <mergeCell ref="AF40:AV40"/>
    <mergeCell ref="AW40:AX40"/>
    <mergeCell ref="O41:AD41"/>
    <mergeCell ref="AF41:AV41"/>
    <mergeCell ref="AW41:AX41"/>
    <mergeCell ref="B40:C40"/>
    <mergeCell ref="D40:F40"/>
    <mergeCell ref="G40:I40"/>
    <mergeCell ref="J40:N40"/>
    <mergeCell ref="AW39:AX39"/>
    <mergeCell ref="AZ39:BA39"/>
    <mergeCell ref="BB39:BC39"/>
    <mergeCell ref="G39:I39"/>
    <mergeCell ref="J39:N39"/>
    <mergeCell ref="O39:AD39"/>
    <mergeCell ref="AF39:AV39"/>
    <mergeCell ref="B39:C39"/>
    <mergeCell ref="D39:F39"/>
    <mergeCell ref="B38:C38"/>
    <mergeCell ref="D38:F38"/>
    <mergeCell ref="G38:I38"/>
    <mergeCell ref="J38:N38"/>
    <mergeCell ref="BB37:BC37"/>
    <mergeCell ref="O38:AD38"/>
    <mergeCell ref="AF38:AV38"/>
    <mergeCell ref="AW38:AX38"/>
    <mergeCell ref="AZ38:BA38"/>
    <mergeCell ref="BB38:BC38"/>
    <mergeCell ref="O37:AD37"/>
    <mergeCell ref="AF37:AV37"/>
    <mergeCell ref="AW37:AX37"/>
    <mergeCell ref="AZ37:BA37"/>
    <mergeCell ref="B37:C37"/>
    <mergeCell ref="D37:F37"/>
    <mergeCell ref="G37:I37"/>
    <mergeCell ref="J37:N37"/>
    <mergeCell ref="B36:C36"/>
    <mergeCell ref="D36:F36"/>
    <mergeCell ref="G36:I36"/>
    <mergeCell ref="J36:N36"/>
    <mergeCell ref="BB35:BC35"/>
    <mergeCell ref="O36:AD36"/>
    <mergeCell ref="AF36:AV36"/>
    <mergeCell ref="AW36:AX36"/>
    <mergeCell ref="AZ36:BA36"/>
    <mergeCell ref="BB36:BC36"/>
    <mergeCell ref="O35:AD35"/>
    <mergeCell ref="AF35:AV35"/>
    <mergeCell ref="AW35:AX35"/>
    <mergeCell ref="AZ35:BA35"/>
    <mergeCell ref="B35:C35"/>
    <mergeCell ref="D35:F35"/>
    <mergeCell ref="G35:I35"/>
    <mergeCell ref="J35:N35"/>
    <mergeCell ref="BB34:BC34"/>
    <mergeCell ref="O34:AD34"/>
    <mergeCell ref="AF34:AV34"/>
    <mergeCell ref="AW34:AX34"/>
    <mergeCell ref="AZ34:BA34"/>
    <mergeCell ref="B34:C34"/>
    <mergeCell ref="D34:F34"/>
    <mergeCell ref="G34:I34"/>
    <mergeCell ref="J34:N34"/>
    <mergeCell ref="B33:C33"/>
    <mergeCell ref="D33:F33"/>
    <mergeCell ref="G33:I33"/>
    <mergeCell ref="J33:N33"/>
    <mergeCell ref="BB32:BC32"/>
    <mergeCell ref="O33:AD33"/>
    <mergeCell ref="AF33:AV33"/>
    <mergeCell ref="AW33:AX33"/>
    <mergeCell ref="AZ33:BA33"/>
    <mergeCell ref="BB33:BC33"/>
    <mergeCell ref="O32:AD32"/>
    <mergeCell ref="AF32:AV32"/>
    <mergeCell ref="AW32:AX32"/>
    <mergeCell ref="AZ32:BA32"/>
    <mergeCell ref="B32:C32"/>
    <mergeCell ref="D32:F32"/>
    <mergeCell ref="G32:I32"/>
    <mergeCell ref="J32:N32"/>
    <mergeCell ref="B31:C31"/>
    <mergeCell ref="D31:F31"/>
    <mergeCell ref="G31:I31"/>
    <mergeCell ref="J31:N31"/>
    <mergeCell ref="BB31:BC31"/>
    <mergeCell ref="BB29:BC29"/>
    <mergeCell ref="AW30:AX30"/>
    <mergeCell ref="AZ30:BA30"/>
    <mergeCell ref="BB30:BC30"/>
    <mergeCell ref="O29:AD29"/>
    <mergeCell ref="O30:AD30"/>
    <mergeCell ref="AF30:AV30"/>
    <mergeCell ref="O31:AD31"/>
    <mergeCell ref="AF31:AV31"/>
    <mergeCell ref="AW31:AX31"/>
    <mergeCell ref="AZ31:BA31"/>
    <mergeCell ref="B29:C29"/>
    <mergeCell ref="D29:F29"/>
    <mergeCell ref="G29:I29"/>
    <mergeCell ref="J29:N29"/>
    <mergeCell ref="B30:C30"/>
    <mergeCell ref="D30:F30"/>
    <mergeCell ref="G30:I30"/>
    <mergeCell ref="J30:N30"/>
    <mergeCell ref="BB28:BC28"/>
    <mergeCell ref="O28:AD28"/>
    <mergeCell ref="AF28:AV28"/>
    <mergeCell ref="BB27:BC27"/>
    <mergeCell ref="AF29:AV29"/>
    <mergeCell ref="AW29:AX29"/>
    <mergeCell ref="AZ29:BA29"/>
    <mergeCell ref="B28:C28"/>
    <mergeCell ref="D28:F28"/>
    <mergeCell ref="G28:I28"/>
    <mergeCell ref="J28:N28"/>
    <mergeCell ref="AW28:AX28"/>
    <mergeCell ref="AZ28:BA28"/>
    <mergeCell ref="AW27:AX27"/>
    <mergeCell ref="AZ27:BA27"/>
    <mergeCell ref="O27:AD27"/>
    <mergeCell ref="AF27:AV27"/>
    <mergeCell ref="B27:C27"/>
    <mergeCell ref="D27:F27"/>
    <mergeCell ref="G27:I27"/>
    <mergeCell ref="J27:N27"/>
    <mergeCell ref="B26:C26"/>
    <mergeCell ref="D26:F26"/>
    <mergeCell ref="G26:I26"/>
    <mergeCell ref="J26:N26"/>
    <mergeCell ref="O26:AV26"/>
    <mergeCell ref="AW26:BA26"/>
    <mergeCell ref="BB26:BC26"/>
    <mergeCell ref="BB22:BC22"/>
    <mergeCell ref="B22:C22"/>
    <mergeCell ref="B20:C20"/>
    <mergeCell ref="D20:X20"/>
    <mergeCell ref="AE20:AF20"/>
    <mergeCell ref="AG20:BA20"/>
    <mergeCell ref="D22:X22"/>
    <mergeCell ref="Y22:Z22"/>
    <mergeCell ref="AE22:AF22"/>
    <mergeCell ref="AG22:BA22"/>
    <mergeCell ref="B19:C19"/>
    <mergeCell ref="D19:X19"/>
    <mergeCell ref="Y19:Z19"/>
    <mergeCell ref="AE19:AF19"/>
    <mergeCell ref="B21:C21"/>
    <mergeCell ref="D21:X21"/>
    <mergeCell ref="AE21:AF21"/>
    <mergeCell ref="AG21:BA21"/>
    <mergeCell ref="B18:C18"/>
    <mergeCell ref="D18:X18"/>
    <mergeCell ref="Y18:Z18"/>
    <mergeCell ref="AE18:AF18"/>
    <mergeCell ref="AG19:BA19"/>
    <mergeCell ref="BB19:BC19"/>
    <mergeCell ref="AG18:BA18"/>
    <mergeCell ref="BB18:BC18"/>
    <mergeCell ref="B17:C17"/>
    <mergeCell ref="D17:X17"/>
    <mergeCell ref="AG17:BA17"/>
    <mergeCell ref="BB17:BC17"/>
    <mergeCell ref="Y17:Z17"/>
    <mergeCell ref="AE17:AF17"/>
    <mergeCell ref="B16:Z16"/>
    <mergeCell ref="AE16:BC16"/>
    <mergeCell ref="H11:L11"/>
    <mergeCell ref="U11:V11"/>
    <mergeCell ref="X11:AB11"/>
    <mergeCell ref="AL11:AP11"/>
    <mergeCell ref="A2:AP3"/>
    <mergeCell ref="A5:AP5"/>
    <mergeCell ref="M7:T7"/>
    <mergeCell ref="Y7:AF7"/>
    <mergeCell ref="B10:AN10"/>
    <mergeCell ref="AE14:BC14"/>
    <mergeCell ref="B9:BC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Raggieman</cp:lastModifiedBy>
  <cp:lastPrinted>2019-01-18T17:34:05Z</cp:lastPrinted>
  <dcterms:created xsi:type="dcterms:W3CDTF">2002-02-21T07:48:38Z</dcterms:created>
  <dcterms:modified xsi:type="dcterms:W3CDTF">2019-01-18T17:36:53Z</dcterms:modified>
  <cp:category/>
  <cp:version/>
  <cp:contentType/>
  <cp:contentStatus/>
</cp:coreProperties>
</file>